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9" i="1" l="1"/>
  <c r="I19" i="1"/>
  <c r="G19" i="1"/>
  <c r="E19" i="1"/>
  <c r="B24" i="1" l="1"/>
  <c r="K18" i="1"/>
  <c r="I18" i="1"/>
  <c r="G18" i="1"/>
  <c r="E18" i="1"/>
  <c r="B15" i="1"/>
  <c r="K15" i="1" s="1"/>
  <c r="K30" i="1"/>
  <c r="K29" i="1"/>
  <c r="K27" i="1"/>
  <c r="K26" i="1"/>
  <c r="K25" i="1"/>
  <c r="K23" i="1"/>
  <c r="K22" i="1"/>
  <c r="K21" i="1"/>
  <c r="K20" i="1"/>
  <c r="K17" i="1"/>
  <c r="K16" i="1"/>
  <c r="K14" i="1"/>
  <c r="K13" i="1"/>
  <c r="K12" i="1"/>
  <c r="K11" i="1"/>
  <c r="K10" i="1"/>
  <c r="K9" i="1"/>
  <c r="K8" i="1"/>
  <c r="K7" i="1"/>
  <c r="K6" i="1"/>
  <c r="I30" i="1"/>
  <c r="I29" i="1"/>
  <c r="I27" i="1"/>
  <c r="I26" i="1"/>
  <c r="I25" i="1"/>
  <c r="I23" i="1"/>
  <c r="I22" i="1"/>
  <c r="I21" i="1"/>
  <c r="I20" i="1"/>
  <c r="I17" i="1"/>
  <c r="I16" i="1"/>
  <c r="I14" i="1"/>
  <c r="I13" i="1"/>
  <c r="I12" i="1"/>
  <c r="I11" i="1"/>
  <c r="I10" i="1"/>
  <c r="I9" i="1"/>
  <c r="I8" i="1"/>
  <c r="I7" i="1"/>
  <c r="I6" i="1"/>
  <c r="G30" i="1"/>
  <c r="G29" i="1"/>
  <c r="G27" i="1"/>
  <c r="G26" i="1"/>
  <c r="G25" i="1"/>
  <c r="G23" i="1"/>
  <c r="G22" i="1"/>
  <c r="G21" i="1"/>
  <c r="G20" i="1"/>
  <c r="G17" i="1"/>
  <c r="G16" i="1"/>
  <c r="G14" i="1"/>
  <c r="G13" i="1"/>
  <c r="G12" i="1"/>
  <c r="G11" i="1"/>
  <c r="G10" i="1"/>
  <c r="G9" i="1"/>
  <c r="G8" i="1"/>
  <c r="G7" i="1"/>
  <c r="G6" i="1"/>
  <c r="E30" i="1"/>
  <c r="E29" i="1"/>
  <c r="E27" i="1"/>
  <c r="E26" i="1"/>
  <c r="E25" i="1"/>
  <c r="E23" i="1"/>
  <c r="E22" i="1"/>
  <c r="E21" i="1"/>
  <c r="E20" i="1"/>
  <c r="E17" i="1"/>
  <c r="E16" i="1"/>
  <c r="E14" i="1"/>
  <c r="E13" i="1"/>
  <c r="E12" i="1"/>
  <c r="E11" i="1"/>
  <c r="E10" i="1"/>
  <c r="E9" i="1"/>
  <c r="E8" i="1"/>
  <c r="E7" i="1"/>
  <c r="E6" i="1"/>
  <c r="K5" i="1"/>
  <c r="I5" i="1"/>
  <c r="G5" i="1"/>
  <c r="E5" i="1"/>
  <c r="I24" i="1" l="1"/>
  <c r="K24" i="1"/>
  <c r="I28" i="1"/>
  <c r="E24" i="1"/>
  <c r="G24" i="1"/>
  <c r="G28" i="1"/>
  <c r="K28" i="1"/>
  <c r="E28" i="1"/>
  <c r="E15" i="1"/>
  <c r="G15" i="1"/>
  <c r="I15" i="1"/>
</calcChain>
</file>

<file path=xl/sharedStrings.xml><?xml version="1.0" encoding="utf-8"?>
<sst xmlns="http://schemas.openxmlformats.org/spreadsheetml/2006/main" count="46" uniqueCount="41">
  <si>
    <t>Ingredient</t>
  </si>
  <si>
    <t>$/Ton</t>
  </si>
  <si>
    <t>$/lb. CP</t>
  </si>
  <si>
    <t>$/lb. MP</t>
  </si>
  <si>
    <t>$/lb. Lys</t>
  </si>
  <si>
    <t>Canola Meal</t>
  </si>
  <si>
    <t>Soybean Meal (48%)</t>
  </si>
  <si>
    <t>Distillers</t>
  </si>
  <si>
    <t>Amino Plus</t>
  </si>
  <si>
    <t>Urea</t>
  </si>
  <si>
    <t>Soy Hulls</t>
  </si>
  <si>
    <t>Biuret</t>
  </si>
  <si>
    <t>Soybeans</t>
  </si>
  <si>
    <t>Roasted Beans</t>
  </si>
  <si>
    <t>Excel Soy</t>
  </si>
  <si>
    <t>Blood Meal</t>
  </si>
  <si>
    <t>Cotton</t>
  </si>
  <si>
    <t>Ground Corn</t>
  </si>
  <si>
    <t>Corn Gluten Feed</t>
  </si>
  <si>
    <t>QLF 40%</t>
  </si>
  <si>
    <t>Select 38% Pellet</t>
  </si>
  <si>
    <t>%CP</t>
  </si>
  <si>
    <t>Soybeans $/bushel</t>
  </si>
  <si>
    <t>Corn Silage</t>
  </si>
  <si>
    <t>Wheat Straw</t>
  </si>
  <si>
    <t>AjjiPro L</t>
  </si>
  <si>
    <t>Molasses 6-8%</t>
  </si>
  <si>
    <t>Megalac</t>
  </si>
  <si>
    <t>Bergafat</t>
  </si>
  <si>
    <t>Lysaamet</t>
  </si>
  <si>
    <t>Feed Value Calculator</t>
  </si>
  <si>
    <t>gr. MP/lb</t>
  </si>
  <si>
    <t>gr. MP Lys./lb</t>
  </si>
  <si>
    <t>Mcal/lb</t>
  </si>
  <si>
    <t>Dry Matter</t>
  </si>
  <si>
    <t>$/lb Mcal</t>
  </si>
  <si>
    <t>Hay (dairy alfalfa)</t>
  </si>
  <si>
    <t>Haylage (dairy alfalfa)</t>
  </si>
  <si>
    <t>Linseed Meal</t>
  </si>
  <si>
    <t>*</t>
  </si>
  <si>
    <t>Listed prices do not include cash and volume discounts and are not a 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</si>
</sst>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%"/>
    <numFmt numFmtId="167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10" fontId="1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4" fillId="0" borderId="0" xfId="0" applyFont="1"/>
    <xf numFmtId="165" fontId="1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5" fillId="0" borderId="0" xfId="0" applyFont="1"/>
    <xf numFmtId="44" fontId="1" fillId="0" borderId="0" xfId="1" applyNumberFormat="1" applyFont="1" applyAlignment="1">
      <alignment horizontal="center"/>
    </xf>
    <xf numFmtId="44" fontId="0" fillId="0" borderId="0" xfId="1" applyNumberFormat="1" applyFont="1" applyAlignment="1">
      <alignment horizontal="center"/>
    </xf>
    <xf numFmtId="44" fontId="2" fillId="2" borderId="0" xfId="1" applyNumberFormat="1" applyFont="1" applyFill="1" applyAlignment="1">
      <alignment horizontal="center"/>
    </xf>
    <xf numFmtId="44" fontId="0" fillId="2" borderId="0" xfId="1" applyNumberFormat="1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2" fillId="2" borderId="0" xfId="0" applyFont="1" applyFill="1"/>
    <xf numFmtId="44" fontId="0" fillId="2" borderId="0" xfId="1" applyFont="1" applyFill="1"/>
    <xf numFmtId="167" fontId="0" fillId="0" borderId="0" xfId="0" applyNumberFormat="1"/>
    <xf numFmtId="0" fontId="0" fillId="0" borderId="0" xfId="1" applyNumberFormat="1" applyFont="1" applyAlignment="1">
      <alignment horizontal="center"/>
    </xf>
    <xf numFmtId="14" fontId="4" fillId="0" borderId="0" xfId="0" applyNumberFormat="1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workbookViewId="0">
      <selection activeCell="C37" sqref="C37"/>
    </sheetView>
  </sheetViews>
  <sheetFormatPr defaultRowHeight="15" x14ac:dyDescent="0.25"/>
  <cols>
    <col min="1" max="1" width="20.28515625" customWidth="1"/>
    <col min="2" max="2" width="11.5703125" style="5" bestFit="1" customWidth="1"/>
    <col min="3" max="3" width="11.5703125" style="15" customWidth="1"/>
    <col min="4" max="4" width="8.5703125" style="8" customWidth="1"/>
    <col min="5" max="5" width="10.7109375" style="22" customWidth="1"/>
    <col min="6" max="6" width="10.85546875" style="11" customWidth="1"/>
    <col min="7" max="7" width="10.85546875" style="5" customWidth="1"/>
    <col min="8" max="8" width="13.5703125" style="18" customWidth="1"/>
    <col min="9" max="9" width="11.28515625" style="15" customWidth="1"/>
  </cols>
  <sheetData>
    <row r="1" spans="1:12" s="1" customFormat="1" ht="18.75" x14ac:dyDescent="0.3">
      <c r="A1" s="1" t="s">
        <v>30</v>
      </c>
      <c r="B1" s="3"/>
      <c r="C1" s="13"/>
      <c r="D1" s="6"/>
      <c r="E1" s="21"/>
      <c r="F1" s="9"/>
      <c r="G1" s="3"/>
      <c r="H1" s="16"/>
      <c r="I1" s="13"/>
    </row>
    <row r="2" spans="1:12" s="1" customFormat="1" ht="18.75" x14ac:dyDescent="0.3">
      <c r="A2" s="20"/>
      <c r="B2" s="3"/>
      <c r="C2" s="13"/>
      <c r="D2" s="6"/>
      <c r="E2" s="21"/>
      <c r="F2" s="9"/>
      <c r="G2" s="3"/>
      <c r="H2" s="16"/>
      <c r="I2" s="13"/>
    </row>
    <row r="4" spans="1:12" s="2" customFormat="1" x14ac:dyDescent="0.25">
      <c r="A4" s="2" t="s">
        <v>0</v>
      </c>
      <c r="B4" s="4" t="s">
        <v>1</v>
      </c>
      <c r="C4" s="14" t="s">
        <v>34</v>
      </c>
      <c r="D4" s="7" t="s">
        <v>21</v>
      </c>
      <c r="E4" s="23" t="s">
        <v>2</v>
      </c>
      <c r="F4" s="10" t="s">
        <v>31</v>
      </c>
      <c r="G4" s="25" t="s">
        <v>3</v>
      </c>
      <c r="H4" s="17" t="s">
        <v>32</v>
      </c>
      <c r="I4" s="27" t="s">
        <v>4</v>
      </c>
      <c r="J4" s="2" t="s">
        <v>33</v>
      </c>
      <c r="K4" s="28" t="s">
        <v>35</v>
      </c>
    </row>
    <row r="5" spans="1:12" s="2" customFormat="1" x14ac:dyDescent="0.25">
      <c r="A5" t="s">
        <v>25</v>
      </c>
      <c r="B5" s="5">
        <v>6580.64</v>
      </c>
      <c r="C5" s="31">
        <v>0.97099999999999997</v>
      </c>
      <c r="D5" s="8">
        <v>0.41</v>
      </c>
      <c r="E5" s="24">
        <f>(B5/C5)/(D5*2000)</f>
        <v>8.2648514229735515</v>
      </c>
      <c r="F5" s="19">
        <v>130.19999999999999</v>
      </c>
      <c r="G5" s="26">
        <f>((B5/C5)/2000)/(F5/454)</f>
        <v>11.815817541261881</v>
      </c>
      <c r="H5" s="19">
        <v>46.2</v>
      </c>
      <c r="I5" s="26">
        <f>((B5/C5)/2000)/(H5/454)</f>
        <v>33.299122161738026</v>
      </c>
      <c r="J5" s="30">
        <v>2.077</v>
      </c>
      <c r="K5" s="29">
        <f>((B5/C5)/2000)/J5</f>
        <v>1.6314824667400849</v>
      </c>
    </row>
    <row r="6" spans="1:12" x14ac:dyDescent="0.25">
      <c r="A6" t="s">
        <v>8</v>
      </c>
      <c r="B6" s="5">
        <v>382.25</v>
      </c>
      <c r="C6" s="31">
        <v>0.86360000000000003</v>
      </c>
      <c r="D6" s="8">
        <v>0.505</v>
      </c>
      <c r="E6" s="24">
        <f t="shared" ref="E6:E30" si="0">(B6/C6)/(D6*2000)</f>
        <v>0.4382414851026557</v>
      </c>
      <c r="F6" s="19">
        <v>100.5</v>
      </c>
      <c r="G6" s="26">
        <f t="shared" ref="G6:G30" si="1">((B6/C6)/2000)/(F6/454)</f>
        <v>0.99975746556702372</v>
      </c>
      <c r="H6" s="19">
        <v>9.4</v>
      </c>
      <c r="I6" s="26">
        <f t="shared" ref="I6:I30" si="2">((B6/C6)/2000)/(H6/454)</f>
        <v>10.688896307392115</v>
      </c>
      <c r="J6" s="30">
        <v>1.079</v>
      </c>
      <c r="K6" s="29">
        <f t="shared" ref="K6:K30" si="3">((B6/C6)/2000)/J6</f>
        <v>0.20510838737427353</v>
      </c>
      <c r="L6" t="s">
        <v>39</v>
      </c>
    </row>
    <row r="7" spans="1:12" x14ac:dyDescent="0.25">
      <c r="A7" t="s">
        <v>28</v>
      </c>
      <c r="B7" s="5">
        <v>1900</v>
      </c>
      <c r="C7" s="31">
        <v>0.998</v>
      </c>
      <c r="D7" s="8">
        <v>1E-3</v>
      </c>
      <c r="E7" s="24">
        <f t="shared" si="0"/>
        <v>951.90380761523045</v>
      </c>
      <c r="F7" s="19">
        <v>2.1</v>
      </c>
      <c r="G7" s="26">
        <f t="shared" si="1"/>
        <v>205.79253745586411</v>
      </c>
      <c r="H7" s="19">
        <v>3.4</v>
      </c>
      <c r="I7" s="26">
        <f t="shared" si="2"/>
        <v>127.10715548744548</v>
      </c>
      <c r="J7" s="30">
        <v>2.56</v>
      </c>
      <c r="K7" s="29">
        <f t="shared" si="3"/>
        <v>0.37183742484969939</v>
      </c>
    </row>
    <row r="8" spans="1:12" x14ac:dyDescent="0.25">
      <c r="A8" t="s">
        <v>11</v>
      </c>
      <c r="B8" s="5">
        <v>1997</v>
      </c>
      <c r="C8" s="31">
        <v>0.999</v>
      </c>
      <c r="D8" s="8">
        <v>2.4849999999999999</v>
      </c>
      <c r="E8" s="24">
        <f t="shared" si="0"/>
        <v>0.40221307826941632</v>
      </c>
      <c r="F8" s="19">
        <v>2.1</v>
      </c>
      <c r="G8" s="26">
        <f t="shared" si="1"/>
        <v>216.0822727489394</v>
      </c>
      <c r="H8" s="19">
        <v>3.4</v>
      </c>
      <c r="I8" s="26">
        <f t="shared" si="2"/>
        <v>133.46258022728611</v>
      </c>
      <c r="J8" s="30">
        <v>0.01</v>
      </c>
      <c r="K8" s="29">
        <f t="shared" si="3"/>
        <v>99.949949949949939</v>
      </c>
    </row>
    <row r="9" spans="1:12" x14ac:dyDescent="0.25">
      <c r="A9" t="s">
        <v>15</v>
      </c>
      <c r="B9" s="5">
        <v>1390</v>
      </c>
      <c r="C9" s="31">
        <v>0.92500000000000004</v>
      </c>
      <c r="D9" s="8">
        <v>0.96399999999999997</v>
      </c>
      <c r="E9" s="24">
        <f t="shared" si="0"/>
        <v>0.77941011550970063</v>
      </c>
      <c r="F9" s="19">
        <v>168.9</v>
      </c>
      <c r="G9" s="26">
        <f t="shared" si="1"/>
        <v>2.0196181972380902</v>
      </c>
      <c r="H9" s="19">
        <v>13</v>
      </c>
      <c r="I9" s="26">
        <f t="shared" si="2"/>
        <v>26.23950103950104</v>
      </c>
      <c r="J9" s="30">
        <v>0.97899999999999998</v>
      </c>
      <c r="K9" s="29">
        <f t="shared" si="3"/>
        <v>0.76746818319852028</v>
      </c>
    </row>
    <row r="10" spans="1:12" x14ac:dyDescent="0.25">
      <c r="A10" t="s">
        <v>5</v>
      </c>
      <c r="B10" s="5">
        <v>0</v>
      </c>
      <c r="C10" s="31">
        <v>0.88900000000000001</v>
      </c>
      <c r="D10" s="8">
        <v>0.42199999999999999</v>
      </c>
      <c r="E10" s="24">
        <f t="shared" si="0"/>
        <v>0</v>
      </c>
      <c r="F10" s="19">
        <v>46.5</v>
      </c>
      <c r="G10" s="26">
        <f t="shared" si="1"/>
        <v>0</v>
      </c>
      <c r="H10" s="19">
        <v>7</v>
      </c>
      <c r="I10" s="26">
        <f t="shared" si="2"/>
        <v>0</v>
      </c>
      <c r="J10" s="30">
        <v>0.89800000000000002</v>
      </c>
      <c r="K10" s="29">
        <f t="shared" si="3"/>
        <v>0</v>
      </c>
    </row>
    <row r="11" spans="1:12" x14ac:dyDescent="0.25">
      <c r="A11" t="s">
        <v>18</v>
      </c>
      <c r="B11" s="5">
        <v>160</v>
      </c>
      <c r="C11" s="31">
        <v>0.89500000000000002</v>
      </c>
      <c r="D11" s="8">
        <v>0.22900000000000001</v>
      </c>
      <c r="E11" s="24">
        <f t="shared" si="0"/>
        <v>0.39032958454294847</v>
      </c>
      <c r="F11" s="19">
        <v>42.1</v>
      </c>
      <c r="G11" s="26">
        <f t="shared" si="1"/>
        <v>0.96391937260313965</v>
      </c>
      <c r="H11" s="19">
        <v>6.3</v>
      </c>
      <c r="I11" s="26">
        <f t="shared" si="2"/>
        <v>6.4414294581892353</v>
      </c>
      <c r="J11" s="30">
        <v>0.871</v>
      </c>
      <c r="K11" s="29">
        <f t="shared" si="3"/>
        <v>0.10262396654458691</v>
      </c>
      <c r="L11" t="s">
        <v>39</v>
      </c>
    </row>
    <row r="12" spans="1:12" x14ac:dyDescent="0.25">
      <c r="A12" t="s">
        <v>23</v>
      </c>
      <c r="B12" s="5">
        <v>40</v>
      </c>
      <c r="C12" s="31">
        <v>0.35</v>
      </c>
      <c r="D12" s="8">
        <v>8.7999999999999995E-2</v>
      </c>
      <c r="E12" s="24">
        <f t="shared" si="0"/>
        <v>0.64935064935064934</v>
      </c>
      <c r="F12" s="19">
        <v>25.7</v>
      </c>
      <c r="G12" s="26">
        <f t="shared" si="1"/>
        <v>1.0094496942745972</v>
      </c>
      <c r="H12" s="19">
        <v>4.9000000000000004</v>
      </c>
      <c r="I12" s="26">
        <f t="shared" si="2"/>
        <v>5.2944606413994171</v>
      </c>
      <c r="J12" s="30">
        <v>0.71</v>
      </c>
      <c r="K12" s="29">
        <f t="shared" si="3"/>
        <v>8.0482897384305849E-2</v>
      </c>
    </row>
    <row r="13" spans="1:12" x14ac:dyDescent="0.25">
      <c r="A13" t="s">
        <v>16</v>
      </c>
      <c r="B13" s="5">
        <v>405.4</v>
      </c>
      <c r="C13" s="31">
        <v>0.89</v>
      </c>
      <c r="D13" s="8">
        <v>0.23499999999999999</v>
      </c>
      <c r="E13" s="24">
        <f t="shared" si="0"/>
        <v>0.96916088931388944</v>
      </c>
      <c r="F13" s="19">
        <v>2.1</v>
      </c>
      <c r="G13" s="26">
        <f t="shared" si="1"/>
        <v>49.237988228999463</v>
      </c>
      <c r="H13" s="19">
        <v>3.4</v>
      </c>
      <c r="I13" s="26">
        <f t="shared" si="2"/>
        <v>30.411698612029085</v>
      </c>
      <c r="J13" s="30">
        <v>0.97460000000000002</v>
      </c>
      <c r="K13" s="29">
        <f t="shared" si="3"/>
        <v>0.23368849680767909</v>
      </c>
    </row>
    <row r="14" spans="1:12" x14ac:dyDescent="0.25">
      <c r="A14" t="s">
        <v>7</v>
      </c>
      <c r="B14" s="5">
        <v>194.5</v>
      </c>
      <c r="C14" s="31">
        <v>0.877</v>
      </c>
      <c r="D14" s="8">
        <v>0.29799999999999999</v>
      </c>
      <c r="E14" s="24">
        <f t="shared" si="0"/>
        <v>0.37211206599680119</v>
      </c>
      <c r="F14" s="19">
        <v>56.3</v>
      </c>
      <c r="G14" s="26">
        <f t="shared" si="1"/>
        <v>0.8942057838870201</v>
      </c>
      <c r="H14" s="19">
        <v>6.3</v>
      </c>
      <c r="I14" s="26">
        <f t="shared" si="2"/>
        <v>7.9910770845776558</v>
      </c>
      <c r="J14" s="30">
        <v>1.002</v>
      </c>
      <c r="K14" s="29">
        <f t="shared" si="3"/>
        <v>0.11066805954795085</v>
      </c>
    </row>
    <row r="15" spans="1:12" x14ac:dyDescent="0.25">
      <c r="A15" t="s">
        <v>14</v>
      </c>
      <c r="B15" s="26">
        <f>B6+20</f>
        <v>402.25</v>
      </c>
      <c r="C15" s="31">
        <v>0.88</v>
      </c>
      <c r="D15" s="8">
        <v>0.48899999999999999</v>
      </c>
      <c r="E15" s="24">
        <f t="shared" si="0"/>
        <v>0.46738473693995169</v>
      </c>
      <c r="F15" s="19">
        <v>95.4</v>
      </c>
      <c r="G15" s="26">
        <f t="shared" si="1"/>
        <v>1.0876542548122738</v>
      </c>
      <c r="H15" s="19">
        <v>9.4</v>
      </c>
      <c r="I15" s="26">
        <f t="shared" si="2"/>
        <v>11.038533607350098</v>
      </c>
      <c r="J15" s="30">
        <v>1.04</v>
      </c>
      <c r="K15" s="29">
        <f t="shared" si="3"/>
        <v>0.21976070804195805</v>
      </c>
    </row>
    <row r="16" spans="1:12" x14ac:dyDescent="0.25">
      <c r="A16" t="s">
        <v>17</v>
      </c>
      <c r="B16" s="5">
        <v>150</v>
      </c>
      <c r="C16" s="31">
        <v>0.86499999999999999</v>
      </c>
      <c r="D16" s="8">
        <v>9.0999999999999998E-2</v>
      </c>
      <c r="E16" s="24">
        <f t="shared" si="0"/>
        <v>0.95280442101251339</v>
      </c>
      <c r="F16" s="19">
        <v>26.9</v>
      </c>
      <c r="G16" s="26">
        <f t="shared" si="1"/>
        <v>1.4633517416249437</v>
      </c>
      <c r="H16" s="19">
        <v>5.4</v>
      </c>
      <c r="I16" s="26">
        <f t="shared" si="2"/>
        <v>7.2896596017983297</v>
      </c>
      <c r="J16" s="30">
        <v>1.01</v>
      </c>
      <c r="K16" s="29">
        <f t="shared" si="3"/>
        <v>8.5846734962513591E-2</v>
      </c>
      <c r="L16" t="s">
        <v>39</v>
      </c>
    </row>
    <row r="17" spans="1:12" x14ac:dyDescent="0.25">
      <c r="A17" t="s">
        <v>36</v>
      </c>
      <c r="B17" s="5">
        <v>190</v>
      </c>
      <c r="C17" s="31">
        <v>0.81200000000000006</v>
      </c>
      <c r="D17" s="8">
        <v>0.22800000000000001</v>
      </c>
      <c r="E17" s="24">
        <f t="shared" si="0"/>
        <v>0.51313628899835795</v>
      </c>
      <c r="F17" s="19">
        <v>35.9</v>
      </c>
      <c r="G17" s="26">
        <f t="shared" si="1"/>
        <v>1.4795477311085803</v>
      </c>
      <c r="H17" s="19">
        <v>6.5</v>
      </c>
      <c r="I17" s="26">
        <f t="shared" si="2"/>
        <v>8.1716559302766196</v>
      </c>
      <c r="J17" s="30">
        <v>0.67</v>
      </c>
      <c r="K17" s="29">
        <f t="shared" si="3"/>
        <v>0.17461951327108299</v>
      </c>
    </row>
    <row r="18" spans="1:12" x14ac:dyDescent="0.25">
      <c r="A18" t="s">
        <v>37</v>
      </c>
      <c r="B18" s="5">
        <v>70</v>
      </c>
      <c r="C18" s="31">
        <v>0.4</v>
      </c>
      <c r="D18" s="8">
        <v>0.23200000000000001</v>
      </c>
      <c r="E18" s="24">
        <f t="shared" ref="E18:E19" si="4">(B18/C18)/(D18*2000)</f>
        <v>0.37715517241379309</v>
      </c>
      <c r="F18" s="19">
        <v>35.9</v>
      </c>
      <c r="G18" s="26">
        <f t="shared" ref="G18:G19" si="5">((B18/C18)/2000)/(F18/454)</f>
        <v>1.1065459610027855</v>
      </c>
      <c r="H18" s="19">
        <v>6.4</v>
      </c>
      <c r="I18" s="26">
        <f t="shared" ref="I18:I19" si="6">((B18/C18)/2000)/(H18/454)</f>
        <v>6.2070312499999991</v>
      </c>
      <c r="J18" s="30">
        <v>0.67</v>
      </c>
      <c r="K18" s="29">
        <f t="shared" ref="K18:K19" si="7">((B18/C18)/2000)/J18</f>
        <v>0.13059701492537312</v>
      </c>
    </row>
    <row r="19" spans="1:12" x14ac:dyDescent="0.25">
      <c r="A19" t="s">
        <v>38</v>
      </c>
      <c r="B19" s="5">
        <v>305.39999999999998</v>
      </c>
      <c r="C19" s="31">
        <v>0.9</v>
      </c>
      <c r="D19" s="8">
        <v>0.38490000000000002</v>
      </c>
      <c r="E19" s="24">
        <f t="shared" si="4"/>
        <v>0.44080713605265431</v>
      </c>
      <c r="F19" s="19">
        <v>56.9</v>
      </c>
      <c r="G19" s="26">
        <f t="shared" si="5"/>
        <v>1.3537551259519625</v>
      </c>
      <c r="H19" s="19">
        <v>6.3</v>
      </c>
      <c r="I19" s="26">
        <f t="shared" si="6"/>
        <v>12.226772486772488</v>
      </c>
      <c r="J19" s="30">
        <v>0.87949999999999995</v>
      </c>
      <c r="K19" s="29">
        <f t="shared" si="7"/>
        <v>0.19291263975743794</v>
      </c>
    </row>
    <row r="20" spans="1:12" x14ac:dyDescent="0.25">
      <c r="A20" t="s">
        <v>29</v>
      </c>
      <c r="B20" s="5">
        <v>3381.5</v>
      </c>
      <c r="C20" s="31">
        <v>0.92700000000000005</v>
      </c>
      <c r="D20" s="8">
        <v>0.94199999999999995</v>
      </c>
      <c r="E20" s="24">
        <f t="shared" si="0"/>
        <v>1.9361935059789241</v>
      </c>
      <c r="F20" s="19">
        <v>338.2</v>
      </c>
      <c r="G20" s="26">
        <f t="shared" si="1"/>
        <v>2.4483974107480622</v>
      </c>
      <c r="H20" s="19">
        <v>26.7</v>
      </c>
      <c r="I20" s="26">
        <f t="shared" si="2"/>
        <v>31.01303386947545</v>
      </c>
      <c r="J20" s="30">
        <v>1.4610000000000001</v>
      </c>
      <c r="K20" s="29">
        <f t="shared" si="3"/>
        <v>1.2483875993375404</v>
      </c>
    </row>
    <row r="21" spans="1:12" x14ac:dyDescent="0.25">
      <c r="A21" t="s">
        <v>27</v>
      </c>
      <c r="B21" s="5">
        <v>1535.48</v>
      </c>
      <c r="C21" s="31">
        <v>0.95099999999999996</v>
      </c>
      <c r="D21" s="8">
        <v>1E-3</v>
      </c>
      <c r="E21" s="24">
        <f t="shared" si="0"/>
        <v>807.29758149316513</v>
      </c>
      <c r="F21" s="19">
        <v>2.1</v>
      </c>
      <c r="G21" s="26">
        <f t="shared" si="1"/>
        <v>174.53004857042711</v>
      </c>
      <c r="H21" s="19">
        <v>3.4</v>
      </c>
      <c r="I21" s="26">
        <f t="shared" si="2"/>
        <v>107.79797117585206</v>
      </c>
      <c r="J21" s="30">
        <v>2.34</v>
      </c>
      <c r="K21" s="29">
        <f t="shared" si="3"/>
        <v>0.34499896645007055</v>
      </c>
    </row>
    <row r="22" spans="1:12" x14ac:dyDescent="0.25">
      <c r="A22" t="s">
        <v>26</v>
      </c>
      <c r="B22" s="5">
        <v>320</v>
      </c>
      <c r="C22" s="31">
        <v>0.67</v>
      </c>
      <c r="D22" s="8">
        <v>0.08</v>
      </c>
      <c r="E22" s="24">
        <f t="shared" si="0"/>
        <v>2.9850746268656714</v>
      </c>
      <c r="F22" s="19">
        <v>11.5</v>
      </c>
      <c r="G22" s="26">
        <f t="shared" si="1"/>
        <v>9.4276443867618411</v>
      </c>
      <c r="H22" s="19">
        <v>4.3</v>
      </c>
      <c r="I22" s="26">
        <f t="shared" si="2"/>
        <v>25.213467545990973</v>
      </c>
      <c r="J22" s="30">
        <v>0.98</v>
      </c>
      <c r="K22" s="29">
        <f t="shared" si="3"/>
        <v>0.24367956137678951</v>
      </c>
    </row>
    <row r="23" spans="1:12" x14ac:dyDescent="0.25">
      <c r="A23" t="s">
        <v>19</v>
      </c>
      <c r="B23" s="5">
        <v>380.64</v>
      </c>
      <c r="C23" s="31">
        <v>0.67</v>
      </c>
      <c r="D23" s="8">
        <v>0.65200000000000002</v>
      </c>
      <c r="E23" s="24">
        <f t="shared" si="0"/>
        <v>0.43567438879223508</v>
      </c>
      <c r="F23" s="19">
        <v>51.9</v>
      </c>
      <c r="G23" s="26">
        <f t="shared" si="1"/>
        <v>2.4848382365628505</v>
      </c>
      <c r="H23" s="19">
        <v>5.9</v>
      </c>
      <c r="I23" s="26">
        <f t="shared" si="2"/>
        <v>21.858153301290155</v>
      </c>
      <c r="J23" s="30">
        <v>1.19</v>
      </c>
      <c r="K23" s="29">
        <f t="shared" si="3"/>
        <v>0.23870563150633387</v>
      </c>
    </row>
    <row r="24" spans="1:12" x14ac:dyDescent="0.25">
      <c r="A24" t="s">
        <v>13</v>
      </c>
      <c r="B24" s="26">
        <f>B28+45</f>
        <v>414</v>
      </c>
      <c r="C24" s="31">
        <v>0.91</v>
      </c>
      <c r="D24" s="8">
        <v>0.42859999999999998</v>
      </c>
      <c r="E24" s="24">
        <f t="shared" si="0"/>
        <v>0.53073384851266325</v>
      </c>
      <c r="F24" s="19">
        <v>60.8</v>
      </c>
      <c r="G24" s="26">
        <f t="shared" si="1"/>
        <v>1.6985613071139387</v>
      </c>
      <c r="H24" s="19">
        <v>8.6</v>
      </c>
      <c r="I24" s="26">
        <f t="shared" si="2"/>
        <v>12.008433427038078</v>
      </c>
      <c r="J24" s="30">
        <v>1.38</v>
      </c>
      <c r="K24" s="29">
        <f t="shared" si="3"/>
        <v>0.16483516483516483</v>
      </c>
      <c r="L24" t="s">
        <v>39</v>
      </c>
    </row>
    <row r="25" spans="1:12" x14ac:dyDescent="0.25">
      <c r="A25" t="s">
        <v>20</v>
      </c>
      <c r="B25" s="5">
        <v>511.74</v>
      </c>
      <c r="C25" s="31">
        <v>0.91400000000000003</v>
      </c>
      <c r="D25" s="8">
        <v>0.41830000000000001</v>
      </c>
      <c r="E25" s="24">
        <f t="shared" si="0"/>
        <v>0.66924526752286395</v>
      </c>
      <c r="F25" s="19">
        <v>52.7</v>
      </c>
      <c r="G25" s="26">
        <f t="shared" si="1"/>
        <v>2.411672943335589</v>
      </c>
      <c r="H25" s="19">
        <v>7.1</v>
      </c>
      <c r="I25" s="26">
        <f t="shared" si="2"/>
        <v>17.900727339969798</v>
      </c>
      <c r="J25" s="30">
        <v>0.92330000000000001</v>
      </c>
      <c r="K25" s="29">
        <f t="shared" si="3"/>
        <v>0.30320079649606196</v>
      </c>
    </row>
    <row r="26" spans="1:12" x14ac:dyDescent="0.25">
      <c r="A26" t="s">
        <v>10</v>
      </c>
      <c r="B26" s="5">
        <v>168</v>
      </c>
      <c r="C26" s="31">
        <v>0.91900000000000004</v>
      </c>
      <c r="D26" s="8">
        <v>0.13900000000000001</v>
      </c>
      <c r="E26" s="24">
        <f t="shared" si="0"/>
        <v>0.65758057319106622</v>
      </c>
      <c r="F26" s="19">
        <v>34.299999999999997</v>
      </c>
      <c r="G26" s="26">
        <f t="shared" si="1"/>
        <v>1.209833225999867</v>
      </c>
      <c r="H26" s="19">
        <v>7.2</v>
      </c>
      <c r="I26" s="26">
        <f t="shared" si="2"/>
        <v>5.7635110627493651</v>
      </c>
      <c r="J26" s="30">
        <v>0.73899999999999999</v>
      </c>
      <c r="K26" s="29">
        <f t="shared" si="3"/>
        <v>0.12368565585055238</v>
      </c>
      <c r="L26" t="s">
        <v>39</v>
      </c>
    </row>
    <row r="27" spans="1:12" x14ac:dyDescent="0.25">
      <c r="A27" t="s">
        <v>6</v>
      </c>
      <c r="B27" s="5">
        <v>378.25</v>
      </c>
      <c r="C27" s="31">
        <v>0.874</v>
      </c>
      <c r="D27" s="8">
        <v>0.52639999999999998</v>
      </c>
      <c r="E27" s="24">
        <f t="shared" si="0"/>
        <v>0.41107553226266408</v>
      </c>
      <c r="F27" s="19">
        <v>56</v>
      </c>
      <c r="G27" s="26">
        <f t="shared" si="1"/>
        <v>1.7543059414841451</v>
      </c>
      <c r="H27" s="19">
        <v>7.9</v>
      </c>
      <c r="I27" s="26">
        <f t="shared" si="2"/>
        <v>12.435586420647104</v>
      </c>
      <c r="J27" s="30">
        <v>1.0980000000000001</v>
      </c>
      <c r="K27" s="29">
        <f t="shared" si="3"/>
        <v>0.1970766486184575</v>
      </c>
    </row>
    <row r="28" spans="1:12" x14ac:dyDescent="0.25">
      <c r="A28" t="s">
        <v>12</v>
      </c>
      <c r="B28" s="26">
        <v>369</v>
      </c>
      <c r="C28" s="31">
        <v>0.88400000000000001</v>
      </c>
      <c r="D28" s="8">
        <v>0.39200000000000002</v>
      </c>
      <c r="E28" s="24">
        <f t="shared" si="0"/>
        <v>0.53242450826484444</v>
      </c>
      <c r="F28" s="19">
        <v>52.2</v>
      </c>
      <c r="G28" s="26">
        <f t="shared" si="1"/>
        <v>1.8152207832735217</v>
      </c>
      <c r="H28" s="19">
        <v>8.3000000000000007</v>
      </c>
      <c r="I28" s="26">
        <f t="shared" si="2"/>
        <v>11.416207817696124</v>
      </c>
      <c r="J28" s="30">
        <v>1.38</v>
      </c>
      <c r="K28" s="29">
        <f t="shared" si="3"/>
        <v>0.15123942553610076</v>
      </c>
      <c r="L28" t="s">
        <v>39</v>
      </c>
    </row>
    <row r="29" spans="1:12" x14ac:dyDescent="0.25">
      <c r="A29" t="s">
        <v>9</v>
      </c>
      <c r="B29" s="5">
        <v>737.92</v>
      </c>
      <c r="C29" s="31">
        <v>1</v>
      </c>
      <c r="D29" s="8">
        <v>2.81</v>
      </c>
      <c r="E29" s="24">
        <f t="shared" si="0"/>
        <v>0.13130249110320283</v>
      </c>
      <c r="F29" s="19">
        <v>2.1</v>
      </c>
      <c r="G29" s="26">
        <f t="shared" si="1"/>
        <v>79.765638095238089</v>
      </c>
      <c r="H29" s="19">
        <v>3.4</v>
      </c>
      <c r="I29" s="26">
        <f t="shared" si="2"/>
        <v>49.267011764705877</v>
      </c>
      <c r="J29" s="30">
        <v>1E-3</v>
      </c>
      <c r="K29" s="29">
        <f t="shared" si="3"/>
        <v>368.95999999999992</v>
      </c>
    </row>
    <row r="30" spans="1:12" x14ac:dyDescent="0.25">
      <c r="A30" t="s">
        <v>24</v>
      </c>
      <c r="B30" s="5">
        <v>150</v>
      </c>
      <c r="C30" s="31">
        <v>0.92100000000000004</v>
      </c>
      <c r="D30" s="8">
        <v>4.8000000000000001E-2</v>
      </c>
      <c r="E30" s="24">
        <f t="shared" si="0"/>
        <v>1.6965255157437567</v>
      </c>
      <c r="F30" s="19">
        <v>15.6</v>
      </c>
      <c r="G30" s="26">
        <f t="shared" si="1"/>
        <v>2.3699156435312787</v>
      </c>
      <c r="H30" s="19">
        <v>4</v>
      </c>
      <c r="I30" s="26">
        <f t="shared" si="2"/>
        <v>9.2426710097719855</v>
      </c>
      <c r="J30" s="30">
        <v>0.42599999999999999</v>
      </c>
      <c r="K30" s="29">
        <f t="shared" si="3"/>
        <v>0.19115780459084583</v>
      </c>
    </row>
    <row r="31" spans="1:12" x14ac:dyDescent="0.25">
      <c r="A31" s="32">
        <v>42177</v>
      </c>
    </row>
    <row r="32" spans="1:12" x14ac:dyDescent="0.25">
      <c r="A32" s="12" t="s">
        <v>40</v>
      </c>
    </row>
    <row r="33" spans="1:2" x14ac:dyDescent="0.25">
      <c r="A33" s="12" t="s">
        <v>22</v>
      </c>
      <c r="B33" s="5">
        <v>9.24</v>
      </c>
    </row>
  </sheetData>
  <sortState ref="A4:H23">
    <sortCondition ref="A4"/>
  </sortState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Tanata</dc:creator>
  <cp:lastModifiedBy>Dan Tanata</cp:lastModifiedBy>
  <cp:lastPrinted>2015-06-22T18:36:59Z</cp:lastPrinted>
  <dcterms:created xsi:type="dcterms:W3CDTF">2013-04-20T14:41:38Z</dcterms:created>
  <dcterms:modified xsi:type="dcterms:W3CDTF">2015-06-22T19:16:29Z</dcterms:modified>
</cp:coreProperties>
</file>